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5" firstSheet="0" activeTab="1"/>
  </bookViews>
  <sheets>
    <sheet name="Instructions" sheetId="1" state="visible" r:id="rId2"/>
    <sheet name="Graduation Rate Dashboard" sheetId="2" state="visible" r:id="rId3"/>
  </sheets>
  <definedNames>
    <definedName function="false" hidden="false" localSheetId="1" name="_xlnm.Print_Area" vbProcedure="false">'Graduation Rate Dashboard'!$A$2:$L$46</definedName>
    <definedName function="false" hidden="false" localSheetId="0" name="_xlnm.Print_Area" vbProcedure="false">Instructions!$A$2:$A$11</definedName>
    <definedName function="false" hidden="false" localSheetId="0" name="_xlnm.Print_Area" vbProcedure="false">Instructions!$A$2:$A$11</definedName>
    <definedName function="false" hidden="false" localSheetId="0" name="_xlnm.Print_Area_0" vbProcedure="false">Instructions!$A$2:$A$11</definedName>
    <definedName function="false" hidden="false" localSheetId="0" name="_xlnm.Print_Area_0_0" vbProcedure="false">Instructions!$A$2:$A$11</definedName>
    <definedName function="false" hidden="false" localSheetId="0" name="_xlnm.Print_Area_0_0_0" vbProcedure="false">Instructions!$A$2:$A$11</definedName>
    <definedName function="false" hidden="false" localSheetId="1" name="_xlnm.Print_Area" vbProcedure="false">'Graduation Rate Dashboard'!$A$2:$L$46</definedName>
    <definedName function="false" hidden="false" localSheetId="1" name="_xlnm.Print_Area_0" vbProcedure="false">'Graduation Rate Dashboard'!$A$2:$L$46</definedName>
    <definedName function="false" hidden="false" localSheetId="1" name="_xlnm.Print_Area_0_0" vbProcedure="false">'Graduation Rate Dashboard'!$A$2:$L$46</definedName>
    <definedName function="false" hidden="false" localSheetId="1" name="_xlnm.Print_Area_0_0_0" vbProcedure="false">'Graduation Rate Dashboard'!$A$2:$L$46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<sst xmlns="http://schemas.openxmlformats.org/spreadsheetml/2006/main" count="54" uniqueCount="46">
  <si>
    <t xml:space="preserve">Graduation Rate Dasboard Instructions:</t>
  </si>
  <si>
    <r>
      <rPr>
        <sz val="14"/>
        <color rgb="FF000000"/>
        <rFont val="Calibri"/>
        <family val="2"/>
        <charset val="1"/>
      </rPr>
      <t xml:space="preserve">Enter the six figures for each of the eight academic years requested. If data are unavailable or not applicable please enter ‘0’. Please use whole numbers.
The most recent available IPEDS 6-year graduation rates may be entered for comparision.
For additional assistance, comments or questions please visit </t>
    </r>
    <r>
      <rPr>
        <b val="true"/>
        <sz val="14"/>
        <color rgb="FF000000"/>
        <rFont val="Calibri"/>
        <family val="2"/>
        <charset val="1"/>
      </rPr>
      <t xml:space="preserve">About the Graduation Rate Dashboard*</t>
    </r>
    <r>
      <rPr>
        <sz val="14"/>
        <color rgb="FF000000"/>
        <rFont val="Calibri"/>
        <family val="2"/>
        <charset val="1"/>
      </rPr>
      <t xml:space="preserve"> on the wascsenior.org website or email: annualreports@wascsenior.org.
Please be sure to confirm the </t>
    </r>
    <r>
      <rPr>
        <i val="true"/>
        <u val="single"/>
        <sz val="14"/>
        <color rgb="FF000000"/>
        <rFont val="Calibri"/>
        <family val="2"/>
        <charset val="1"/>
      </rPr>
      <t xml:space="preserve">data definitions*</t>
    </r>
    <r>
      <rPr>
        <sz val="14"/>
        <color rgb="FF000000"/>
        <rFont val="Calibri"/>
        <family val="2"/>
        <charset val="1"/>
      </rPr>
      <t xml:space="preserve"> for all six figures. The Graduation Rate Dashboard definitions for headcounts are different than those that your institution may already use in reporting to IPEDS.
</t>
    </r>
  </si>
  <si>
    <t xml:space="preserve">*WSCUC Graduation Rate Dashboard Definitions</t>
  </si>
  <si>
    <t xml:space="preserve">*About the Graduation Rate Dashboard</t>
  </si>
  <si>
    <t xml:space="preserve">© 2015 WASC Senior College and University Commission</t>
  </si>
  <si>
    <t xml:space="preserve">GRADUATION RATE DASHBOARD</t>
  </si>
  <si>
    <t xml:space="preserve">Institution Name</t>
  </si>
  <si>
    <t xml:space="preserve">California State University Maritime University</t>
  </si>
  <si>
    <t xml:space="preserve">2008 - 2009</t>
  </si>
  <si>
    <t xml:space="preserve">2009 - 2010</t>
  </si>
  <si>
    <t xml:space="preserve">2010 - 2011</t>
  </si>
  <si>
    <t xml:space="preserve">2011 - 2012</t>
  </si>
  <si>
    <t xml:space="preserve">2012 - 2013</t>
  </si>
  <si>
    <t xml:space="preserve">2013 - 2014</t>
  </si>
  <si>
    <t xml:space="preserve">2014 - 2015</t>
  </si>
  <si>
    <t xml:space="preserve">2015 - 2016</t>
  </si>
  <si>
    <t xml:space="preserve">8 Year
Total</t>
  </si>
  <si>
    <t xml:space="preserve">Undergraduate Degree Seeking Students</t>
  </si>
  <si>
    <t xml:space="preserve">Unduplicated Headcount</t>
  </si>
  <si>
    <t xml:space="preserve">Total Annual Institutional Units Completed</t>
  </si>
  <si>
    <t xml:space="preserve">Average Institutional Units Completed Per Student</t>
  </si>
  <si>
    <t xml:space="preserve">Undergraduate Degree Recipients</t>
  </si>
  <si>
    <t xml:space="preserve"> Unduplicated Headcount</t>
  </si>
  <si>
    <t xml:space="preserve">Total Institutional Graduation Units Completed</t>
  </si>
  <si>
    <t xml:space="preserve">Average Institutional Graduation Units Per Student</t>
  </si>
  <si>
    <t xml:space="preserve">Y/Y Enrollment Change</t>
  </si>
  <si>
    <t xml:space="preserve">Y/Y Graduation Headcount Change</t>
  </si>
  <si>
    <t xml:space="preserve">Ratio -  Grad Headcount/Annual Units</t>
  </si>
  <si>
    <t xml:space="preserve">Unit Redemption Rates (URR)</t>
  </si>
  <si>
    <t xml:space="preserve">URR 2-year average</t>
  </si>
  <si>
    <t xml:space="preserve">URR 3-year average</t>
  </si>
  <si>
    <t xml:space="preserve">URR 4-year average</t>
  </si>
  <si>
    <t xml:space="preserve">Calculation for numerator of 'd'</t>
  </si>
  <si>
    <t xml:space="preserve">Total institutional units completed by non-continuing students=</t>
  </si>
  <si>
    <t xml:space="preserve">Headcount of non-continuing  students =</t>
  </si>
  <si>
    <t xml:space="preserve">Average institutional units for non-continuing students=</t>
  </si>
  <si>
    <t xml:space="preserve">d' (ratio of average non-continuing units to average graduating units)</t>
  </si>
  <si>
    <t xml:space="preserve">Absolute Graduation Rates (AGR)</t>
  </si>
  <si>
    <t xml:space="preserve">AGR 2-year average</t>
  </si>
  <si>
    <t xml:space="preserve">AGR 3-year average</t>
  </si>
  <si>
    <t xml:space="preserve">AGR 4-year average</t>
  </si>
  <si>
    <t xml:space="preserve">AGR 5-year average</t>
  </si>
  <si>
    <t xml:space="preserve"> Available IPEDS 6-year graduation rates</t>
  </si>
  <si>
    <t xml:space="preserve">IPEDS Graduates</t>
  </si>
  <si>
    <t xml:space="preserve">IPEDS Cohort</t>
  </si>
  <si>
    <t xml:space="preserve">Proportion of graduating cohort in IPEDS</t>
  </si>
</sst>
</file>

<file path=xl/styles.xml><?xml version="1.0" encoding="utf-8"?>
<styleSheet xmlns="http://schemas.openxmlformats.org/spreadsheetml/2006/main">
  <numFmts count="4">
    <numFmt numFmtId="164" formatCode="General"/>
    <numFmt numFmtId="165" formatCode="#,##0"/>
    <numFmt numFmtId="166" formatCode="0.00%"/>
    <numFmt numFmtId="167" formatCode="0%"/>
  </numFmts>
  <fonts count="13">
    <font>
      <sz val="11"/>
      <color rgb="FF000000"/>
      <name val="Calibri"/>
      <family val="2"/>
      <charset val="1"/>
    </font>
    <font>
      <sz val="10"/>
      <name val="Arial"/>
      <family val="0"/>
    </font>
    <font>
      <sz val="10"/>
      <name val="Arial"/>
      <family val="0"/>
    </font>
    <font>
      <sz val="10"/>
      <name val="Arial"/>
      <family val="0"/>
    </font>
    <font>
      <b val="true"/>
      <sz val="14"/>
      <color rgb="FF1F4E79"/>
      <name val="Calibri"/>
      <family val="2"/>
      <charset val="1"/>
    </font>
    <font>
      <sz val="14"/>
      <color rgb="FF000000"/>
      <name val="Calibri"/>
      <family val="2"/>
      <charset val="1"/>
    </font>
    <font>
      <b val="true"/>
      <sz val="14"/>
      <color rgb="FF000000"/>
      <name val="Calibri"/>
      <family val="2"/>
      <charset val="1"/>
    </font>
    <font>
      <i val="true"/>
      <u val="single"/>
      <sz val="14"/>
      <color rgb="FF000000"/>
      <name val="Calibri"/>
      <family val="2"/>
      <charset val="1"/>
    </font>
    <font>
      <u val="single"/>
      <sz val="14"/>
      <color rgb="FF0563C1"/>
      <name val="Calibri"/>
      <family val="2"/>
      <charset val="1"/>
    </font>
    <font>
      <u val="single"/>
      <sz val="9"/>
      <color rgb="FF0563C1"/>
      <name val="Calibri"/>
      <family val="2"/>
      <charset val="1"/>
    </font>
    <font>
      <sz val="9"/>
      <color rgb="FF000000"/>
      <name val="Calibri"/>
      <family val="2"/>
      <charset val="1"/>
    </font>
    <font>
      <b val="true"/>
      <sz val="11"/>
      <color rgb="FF000000"/>
      <name val="Calibri"/>
      <family val="2"/>
      <charset val="1"/>
    </font>
    <font>
      <b val="true"/>
      <i val="true"/>
      <sz val="14"/>
      <color rgb="FF000000"/>
      <name val="Calibri"/>
      <family val="2"/>
      <charset val="1"/>
    </font>
  </fonts>
  <fills count="5">
    <fill>
      <patternFill patternType="none"/>
    </fill>
    <fill>
      <patternFill patternType="gray125"/>
    </fill>
    <fill>
      <patternFill patternType="solid">
        <fgColor rgb="FFFF99CC"/>
        <bgColor rgb="FFFF8080"/>
      </patternFill>
    </fill>
    <fill>
      <patternFill patternType="solid">
        <fgColor rgb="FFCCFFFF"/>
        <bgColor rgb="FFCCFFFF"/>
      </patternFill>
    </fill>
    <fill>
      <patternFill patternType="solid">
        <fgColor rgb="FF99CC00"/>
        <bgColor rgb="FFFFCC00"/>
      </patternFill>
    </fill>
  </fills>
  <borders count="14">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top" textRotation="0" wrapText="true" indent="0" shrinkToFit="false"/>
      <protection locked="true" hidden="false"/>
    </xf>
    <xf numFmtId="164" fontId="5" fillId="0" borderId="0" xfId="0" applyFont="true" applyBorder="false" applyAlignment="true" applyProtection="true">
      <alignment horizontal="left" vertical="top" textRotation="0" wrapText="true" indent="0" shrinkToFit="false"/>
      <protection locked="true" hidden="false"/>
    </xf>
    <xf numFmtId="164" fontId="8" fillId="0" borderId="0" xfId="0" applyFont="true" applyBorder="false" applyAlignment="true" applyProtection="true">
      <alignment horizontal="left" vertical="top" textRotation="0" wrapText="true" indent="0" shrinkToFit="false"/>
      <protection locked="true" hidden="false"/>
    </xf>
    <xf numFmtId="164" fontId="9" fillId="0" borderId="0" xfId="0" applyFont="true" applyBorder="false" applyAlignment="true" applyProtection="true">
      <alignment horizontal="center"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left" vertical="top" textRotation="0" wrapText="false" indent="0" shrinkToFit="false"/>
      <protection locked="true" hidden="false"/>
    </xf>
    <xf numFmtId="164" fontId="11" fillId="0" borderId="0" xfId="0" applyFont="true" applyBorder="false" applyAlignment="true" applyProtection="true">
      <alignment horizontal="right" vertical="bottom" textRotation="0" wrapText="false" indent="0" shrinkToFit="false"/>
      <protection locked="true" hidden="false"/>
    </xf>
    <xf numFmtId="164" fontId="0" fillId="0" borderId="0" xfId="0" applyFont="false" applyBorder="false" applyAlignment="true" applyProtection="true">
      <alignment horizontal="center" vertical="top" textRotation="0" wrapText="false" indent="0" shrinkToFit="false"/>
      <protection locked="true" hidden="false"/>
    </xf>
    <xf numFmtId="164" fontId="11" fillId="0" borderId="0" xfId="0" applyFont="true" applyBorder="false" applyAlignment="true" applyProtection="true">
      <alignment horizontal="right" vertical="top" textRotation="0" wrapText="false" indent="0" shrinkToFit="false"/>
      <protection locked="true" hidden="false"/>
    </xf>
    <xf numFmtId="164" fontId="11" fillId="0" borderId="1" xfId="0" applyFont="true" applyBorder="true" applyAlignment="true" applyProtection="true">
      <alignment horizontal="right" vertical="top" textRotation="0" wrapText="false" indent="0" shrinkToFit="false"/>
      <protection locked="true" hidden="false"/>
    </xf>
    <xf numFmtId="164" fontId="11" fillId="0" borderId="2" xfId="0" applyFont="true" applyBorder="true" applyAlignment="true" applyProtection="true">
      <alignment horizontal="right" vertical="bottom" textRotation="0" wrapText="fals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11" fillId="0" borderId="5" xfId="0" applyFont="true" applyBorder="true" applyAlignment="true" applyProtection="true">
      <alignment horizontal="center" vertical="center" textRotation="0" wrapText="false" indent="0" shrinkToFit="false"/>
      <protection locked="true" hidden="false"/>
    </xf>
    <xf numFmtId="164" fontId="11" fillId="0" borderId="2" xfId="0" applyFont="true" applyBorder="true" applyAlignment="true" applyProtection="true">
      <alignment horizontal="general" vertical="center" textRotation="0" wrapText="false" indent="0" shrinkToFit="false"/>
      <protection locked="true" hidden="false"/>
    </xf>
    <xf numFmtId="164" fontId="11" fillId="0" borderId="6" xfId="0" applyFont="true" applyBorder="true" applyAlignment="true" applyProtection="true">
      <alignment horizontal="center" vertical="center" textRotation="0" wrapText="true" indent="0" shrinkToFit="false"/>
      <protection locked="true" hidden="false"/>
    </xf>
    <xf numFmtId="164" fontId="11" fillId="0" borderId="7" xfId="0" applyFont="true" applyBorder="true" applyAlignment="true" applyProtection="true">
      <alignment horizontal="right" vertical="top" textRotation="0" wrapText="false" indent="0" shrinkToFit="false"/>
      <protection locked="true" hidden="false"/>
    </xf>
    <xf numFmtId="164" fontId="0" fillId="0" borderId="8" xfId="0" applyFont="false" applyBorder="true" applyAlignment="true" applyProtection="true">
      <alignment horizontal="center" vertical="top" textRotation="0" wrapText="false" indent="0" shrinkToFit="false"/>
      <protection locked="true" hidden="false"/>
    </xf>
    <xf numFmtId="165" fontId="0" fillId="0" borderId="9" xfId="0" applyFont="false" applyBorder="true" applyAlignment="true" applyProtection="true">
      <alignment horizontal="center" vertical="top" textRotation="0" wrapText="false" indent="0" shrinkToFit="false"/>
      <protection locked="true" hidden="false"/>
    </xf>
    <xf numFmtId="164" fontId="0" fillId="0" borderId="9" xfId="0" applyFont="false" applyBorder="true" applyAlignment="true" applyProtection="true">
      <alignment horizontal="center" vertical="top" textRotation="0" wrapText="false" indent="0" shrinkToFit="false"/>
      <protection locked="true" hidden="false"/>
    </xf>
    <xf numFmtId="164" fontId="0" fillId="0" borderId="7" xfId="0" applyFont="false" applyBorder="true" applyAlignment="true" applyProtection="true">
      <alignment horizontal="right" vertical="top" textRotation="0" wrapText="false" indent="0" shrinkToFit="false"/>
      <protection locked="true" hidden="false"/>
    </xf>
    <xf numFmtId="166" fontId="0" fillId="0" borderId="0" xfId="0" applyFont="false" applyBorder="false" applyAlignment="true" applyProtection="true">
      <alignment horizontal="center" vertical="top" textRotation="0" wrapText="false" indent="0" shrinkToFit="false"/>
      <protection locked="true" hidden="false"/>
    </xf>
    <xf numFmtId="167" fontId="0" fillId="0" borderId="0" xfId="0" applyFont="false" applyBorder="false" applyAlignment="true" applyProtection="true">
      <alignment horizontal="center" vertical="top" textRotation="0" wrapText="false" indent="0" shrinkToFit="false"/>
      <protection locked="true" hidden="false"/>
    </xf>
    <xf numFmtId="164" fontId="11" fillId="2" borderId="7" xfId="0" applyFont="true" applyBorder="true" applyAlignment="true" applyProtection="true">
      <alignment horizontal="right" vertical="top" textRotation="0" wrapText="false" indent="0" shrinkToFit="false"/>
      <protection locked="true" hidden="false"/>
    </xf>
    <xf numFmtId="164" fontId="11" fillId="2" borderId="0" xfId="0" applyFont="true" applyBorder="false" applyAlignment="true" applyProtection="true">
      <alignment horizontal="right" vertical="top" textRotation="0" wrapText="false" indent="0" shrinkToFit="false"/>
      <protection locked="true" hidden="false"/>
    </xf>
    <xf numFmtId="167" fontId="0" fillId="2" borderId="0" xfId="0" applyFont="false" applyBorder="false" applyAlignment="true" applyProtection="true">
      <alignment horizontal="center" vertical="top" textRotation="0" wrapText="false" indent="0" shrinkToFit="false"/>
      <protection locked="true" hidden="false"/>
    </xf>
    <xf numFmtId="167" fontId="0" fillId="2" borderId="8" xfId="0" applyFont="false" applyBorder="true" applyAlignment="true" applyProtection="true">
      <alignment horizontal="center" vertical="top" textRotation="0" wrapText="false" indent="0" shrinkToFit="false"/>
      <protection locked="true" hidden="false"/>
    </xf>
    <xf numFmtId="164" fontId="0" fillId="0" borderId="7" xfId="0" applyFont="true" applyBorder="true" applyAlignment="true" applyProtection="true">
      <alignment horizontal="right" vertical="top" textRotation="0" wrapText="true" indent="0" shrinkToFit="false"/>
      <protection locked="true" hidden="false"/>
    </xf>
    <xf numFmtId="164" fontId="0" fillId="0" borderId="9" xfId="0" applyFont="false" applyBorder="true" applyAlignment="true" applyProtection="true">
      <alignment horizontal="center" vertical="top"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8" xfId="0" applyFont="false" applyBorder="true" applyAlignment="true" applyProtection="true">
      <alignment horizontal="center" vertical="top" textRotation="0" wrapText="true" indent="0" shrinkToFit="false"/>
      <protection locked="true" hidden="false"/>
    </xf>
    <xf numFmtId="164" fontId="0" fillId="0" borderId="7" xfId="0" applyFont="false" applyBorder="true" applyAlignment="true" applyProtection="true">
      <alignment horizontal="right" vertical="top" textRotation="0" wrapText="true" indent="0" shrinkToFit="false"/>
      <protection locked="true" hidden="false"/>
    </xf>
    <xf numFmtId="164" fontId="0" fillId="0" borderId="0" xfId="0" applyFont="false" applyBorder="false" applyAlignment="true" applyProtection="true">
      <alignment horizontal="right" vertical="top" textRotation="0" wrapText="true" indent="0" shrinkToFit="false"/>
      <protection locked="true" hidden="false"/>
    </xf>
    <xf numFmtId="164" fontId="0" fillId="0" borderId="0" xfId="0" applyFont="false" applyBorder="false" applyAlignment="true" applyProtection="true">
      <alignment horizontal="center" vertical="top" textRotation="0" wrapText="true" indent="0" shrinkToFit="false"/>
      <protection locked="true" hidden="false"/>
    </xf>
    <xf numFmtId="164" fontId="11" fillId="3" borderId="7" xfId="0" applyFont="true" applyBorder="true" applyAlignment="true" applyProtection="true">
      <alignment horizontal="right" vertical="top" textRotation="0" wrapText="false" indent="0" shrinkToFit="false"/>
      <protection locked="true" hidden="false"/>
    </xf>
    <xf numFmtId="164" fontId="11" fillId="3" borderId="0" xfId="0" applyFont="true" applyBorder="false" applyAlignment="true" applyProtection="true">
      <alignment horizontal="right" vertical="top" textRotation="0" wrapText="false" indent="0" shrinkToFit="false"/>
      <protection locked="true" hidden="false"/>
    </xf>
    <xf numFmtId="167" fontId="0" fillId="3" borderId="0" xfId="0" applyFont="false" applyBorder="false" applyAlignment="true" applyProtection="true">
      <alignment horizontal="center" vertical="top" textRotation="0" wrapText="false" indent="0" shrinkToFit="false"/>
      <protection locked="true" hidden="false"/>
    </xf>
    <xf numFmtId="167" fontId="0" fillId="3" borderId="8" xfId="0" applyFont="false" applyBorder="true" applyAlignment="true" applyProtection="true">
      <alignment horizontal="center" vertical="top" textRotation="0" wrapText="false" indent="0" shrinkToFit="false"/>
      <protection locked="true" hidden="false"/>
    </xf>
    <xf numFmtId="164" fontId="0" fillId="0" borderId="10" xfId="0" applyFont="false" applyBorder="true" applyAlignment="true" applyProtection="true">
      <alignment horizontal="right" vertical="top" textRotation="0" wrapText="false" indent="0" shrinkToFit="false"/>
      <protection locked="true" hidden="false"/>
    </xf>
    <xf numFmtId="164" fontId="11" fillId="0" borderId="11" xfId="0" applyFont="true" applyBorder="true" applyAlignment="true" applyProtection="true">
      <alignment horizontal="right" vertical="top" textRotation="0" wrapText="false" indent="0" shrinkToFit="false"/>
      <protection locked="true" hidden="false"/>
    </xf>
    <xf numFmtId="164" fontId="0" fillId="0" borderId="11" xfId="0" applyFont="false" applyBorder="true" applyAlignment="true" applyProtection="true">
      <alignment horizontal="center" vertical="top" textRotation="0" wrapText="false" indent="0" shrinkToFit="false"/>
      <protection locked="true" hidden="false"/>
    </xf>
    <xf numFmtId="167" fontId="0" fillId="3" borderId="11" xfId="0" applyFont="false" applyBorder="true" applyAlignment="true" applyProtection="true">
      <alignment horizontal="center" vertical="top" textRotation="0" wrapText="false" indent="0" shrinkToFit="false"/>
      <protection locked="true" hidden="false"/>
    </xf>
    <xf numFmtId="164" fontId="0" fillId="0" borderId="11" xfId="0" applyFont="false" applyBorder="true" applyAlignment="false" applyProtection="true">
      <alignment horizontal="general" vertical="bottom" textRotation="0" wrapText="false" indent="0" shrinkToFit="false"/>
      <protection locked="true" hidden="false"/>
    </xf>
    <xf numFmtId="164" fontId="0" fillId="0" borderId="12" xfId="0" applyFont="false" applyBorder="true" applyAlignment="true" applyProtection="true">
      <alignment horizontal="center" vertical="top" textRotation="0" wrapText="false" indent="0" shrinkToFit="false"/>
      <protection locked="true" hidden="false"/>
    </xf>
    <xf numFmtId="164" fontId="0" fillId="0" borderId="0" xfId="0" applyFont="false" applyBorder="false" applyAlignment="true" applyProtection="true">
      <alignment horizontal="right" vertical="top" textRotation="0" wrapText="false" indent="0" shrinkToFit="false"/>
      <protection locked="true" hidden="false"/>
    </xf>
    <xf numFmtId="167" fontId="0" fillId="4" borderId="9" xfId="0" applyFont="false" applyBorder="true" applyAlignment="true" applyProtection="true">
      <alignment horizontal="center" vertical="top" textRotation="0" wrapText="false" indent="0" shrinkToFit="false"/>
      <protection locked="true" hidden="false"/>
    </xf>
    <xf numFmtId="167" fontId="0" fillId="4" borderId="0" xfId="0" applyFont="false" applyBorder="false" applyAlignment="true" applyProtection="true">
      <alignment horizontal="center" vertical="top" textRotation="0" wrapText="false" indent="0" shrinkToFit="false"/>
      <protection locked="true" hidden="false"/>
    </xf>
    <xf numFmtId="164" fontId="0" fillId="0" borderId="13" xfId="0" applyFont="fals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6" fontId="0" fillId="0" borderId="13" xfId="0" applyFont="false" applyBorder="true" applyAlignment="true" applyProtection="true">
      <alignment horizontal="center" vertical="bottom" textRotation="0" wrapText="false" indent="0" shrinkToFit="false"/>
      <protection locked="true" hidden="false"/>
    </xf>
    <xf numFmtId="166" fontId="0" fillId="0" borderId="0" xfId="0" applyFont="false" applyBorder="false" applyAlignment="true" applyProtection="tru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2286000</xdr:colOff>
      <xdr:row>9</xdr:row>
      <xdr:rowOff>47520</xdr:rowOff>
    </xdr:from>
    <xdr:to>
      <xdr:col>0</xdr:col>
      <xdr:colOff>3238200</xdr:colOff>
      <xdr:row>10</xdr:row>
      <xdr:rowOff>64440</xdr:rowOff>
    </xdr:to>
    <xdr:pic>
      <xdr:nvPicPr>
        <xdr:cNvPr id="0" name="Picture 3" descr=""/>
        <xdr:cNvPicPr/>
      </xdr:nvPicPr>
      <xdr:blipFill>
        <a:blip r:embed="rId1"/>
        <a:stretch/>
      </xdr:blipFill>
      <xdr:spPr>
        <a:xfrm>
          <a:off x="2286000" y="5146560"/>
          <a:ext cx="952200" cy="1998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wascsenior.box.com/s/xilt0t04pi36ue3htvh4bry3p6f2qjm0" TargetMode="External"/><Relationship Id="rId2" Type="http://schemas.openxmlformats.org/officeDocument/2006/relationships/hyperlink" Target="http://www.wascsenior.org/resources/about-the-graduation-rate-dashboard" TargetMode="External"/><Relationship Id="rId3" Type="http://schemas.openxmlformats.org/officeDocument/2006/relationships/hyperlink" Target="http://creativecommons.org/licenses/by-nc-sa/4.0/" TargetMode="External"/><Relationship Id="rId4"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2CC"/>
    <pageSetUpPr fitToPage="true"/>
  </sheetPr>
  <dimension ref="1: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RowHeight="14.4"/>
  <cols>
    <col collapsed="false" hidden="false" max="1" min="1" style="1" width="86.1255060728745"/>
    <col collapsed="false" hidden="false" max="1025" min="2" style="2" width="11.4615384615385"/>
  </cols>
  <sheetData>
    <row r="1" customFormat="false" ht="1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9" hidden="false" customHeight="true" outlineLevel="0" collapsed="false">
      <c r="A2" s="3" t="s">
        <v>0</v>
      </c>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68.5" hidden="false" customHeight="true" outlineLevel="0" collapsed="false">
      <c r="A4" s="4" t="s">
        <v>1</v>
      </c>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9" hidden="false" customHeight="true" outlineLevel="0" collapsed="false">
      <c r="A5" s="4"/>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9" hidden="false" customHeight="true" outlineLevel="0" collapsed="false">
      <c r="A6" s="5" t="s">
        <v>2</v>
      </c>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9" hidden="false" customHeight="true" outlineLevel="0" collapsed="false">
      <c r="A7" s="5" t="s">
        <v>3</v>
      </c>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0"/>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7" customFormat="true" ht="12" hidden="false" customHeight="true" outlineLevel="0" collapsed="false">
      <c r="A9" s="6" t="s">
        <v>4</v>
      </c>
    </row>
  </sheetData>
  <hyperlinks>
    <hyperlink ref="A6" r:id="rId1" display="*WSCUC Graduation Rate Dashboard Definitions"/>
    <hyperlink ref="A7" r:id="rId2" display="*About the Graduation Rate Dashboard"/>
    <hyperlink ref="A9" r:id="rId3" display="© 2015 WASC Senior College and University Commission"/>
  </hyperlinks>
  <printOptions headings="false" gridLines="false" gridLinesSet="true" horizontalCentered="false" verticalCentered="false"/>
  <pageMargins left="0.75" right="0.75" top="0.847222222222222" bottom="1" header="0.511805555555555" footer="0.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 2015 WASC Senior College and University Commission</oddFooter>
  </headerFooter>
  <drawing r:id="rId4"/>
</worksheet>
</file>

<file path=xl/worksheets/sheet2.xml><?xml version="1.0" encoding="utf-8"?>
<worksheet xmlns="http://schemas.openxmlformats.org/spreadsheetml/2006/main" xmlns:r="http://schemas.openxmlformats.org/officeDocument/2006/relationships">
  <sheetPr filterMode="false">
    <tabColor rgb="FFE2F0D9"/>
    <pageSetUpPr fitToPage="true"/>
  </sheetPr>
  <dimension ref="A1:L4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44" activeCellId="0" sqref="L44"/>
    </sheetView>
  </sheetViews>
  <sheetFormatPr defaultRowHeight="14.4"/>
  <cols>
    <col collapsed="false" hidden="false" max="1" min="1" style="8" width="42.4210526315789"/>
    <col collapsed="false" hidden="false" max="2" min="2" style="8" width="39.6356275303644"/>
    <col collapsed="false" hidden="false" max="10" min="3" style="9" width="10.1781376518219"/>
    <col collapsed="false" hidden="false" max="11" min="11" style="2" width="10.1781376518219"/>
    <col collapsed="false" hidden="false" max="12" min="12" style="9" width="10.3886639676113"/>
    <col collapsed="false" hidden="false" max="1025" min="13" style="2" width="8.78542510121457"/>
  </cols>
  <sheetData>
    <row r="1" customFormat="false" ht="15" hidden="false" customHeight="true" outlineLevel="0" collapsed="false">
      <c r="A1" s="0"/>
      <c r="B1" s="0"/>
      <c r="C1" s="10" t="s">
        <v>5</v>
      </c>
      <c r="D1" s="0"/>
      <c r="E1" s="0"/>
      <c r="F1" s="0"/>
      <c r="G1" s="0"/>
      <c r="H1" s="0"/>
      <c r="I1" s="0"/>
      <c r="J1" s="0"/>
      <c r="K1" s="0"/>
      <c r="L1" s="0"/>
    </row>
    <row r="2" customFormat="false" ht="19" hidden="false" customHeight="true" outlineLevel="0" collapsed="false">
      <c r="A2" s="11" t="s">
        <v>6</v>
      </c>
      <c r="B2" s="12" t="s">
        <v>7</v>
      </c>
      <c r="C2" s="13"/>
      <c r="D2" s="13"/>
      <c r="E2" s="13"/>
      <c r="F2" s="13"/>
      <c r="G2" s="13"/>
      <c r="H2" s="13"/>
      <c r="I2" s="13"/>
      <c r="J2" s="13"/>
      <c r="L2" s="13"/>
    </row>
    <row r="3" customFormat="false" ht="16" hidden="false" customHeight="true" outlineLevel="0" collapsed="false">
      <c r="A3" s="14"/>
      <c r="B3" s="12"/>
      <c r="C3" s="13"/>
      <c r="D3" s="13"/>
      <c r="E3" s="13"/>
      <c r="F3" s="13"/>
      <c r="G3" s="13"/>
      <c r="H3" s="13"/>
      <c r="I3" s="13"/>
      <c r="J3" s="13"/>
      <c r="L3" s="13"/>
    </row>
    <row r="4" customFormat="false" ht="31" hidden="false" customHeight="true" outlineLevel="0" collapsed="false">
      <c r="A4" s="15"/>
      <c r="B4" s="16"/>
      <c r="C4" s="17" t="s">
        <v>8</v>
      </c>
      <c r="D4" s="18" t="s">
        <v>9</v>
      </c>
      <c r="E4" s="18" t="s">
        <v>10</v>
      </c>
      <c r="F4" s="18" t="s">
        <v>11</v>
      </c>
      <c r="G4" s="18" t="s">
        <v>12</v>
      </c>
      <c r="H4" s="18" t="s">
        <v>13</v>
      </c>
      <c r="I4" s="18" t="s">
        <v>14</v>
      </c>
      <c r="J4" s="19" t="s">
        <v>15</v>
      </c>
      <c r="K4" s="20"/>
      <c r="L4" s="21" t="s">
        <v>16</v>
      </c>
    </row>
    <row r="5" customFormat="false" ht="15" hidden="false" customHeight="true" outlineLevel="0" collapsed="false">
      <c r="A5" s="22" t="s">
        <v>17</v>
      </c>
      <c r="B5" s="12"/>
      <c r="C5" s="13"/>
      <c r="D5" s="13"/>
      <c r="E5" s="13"/>
      <c r="F5" s="13"/>
      <c r="G5" s="13"/>
      <c r="H5" s="13"/>
      <c r="I5" s="13"/>
      <c r="J5" s="13"/>
      <c r="L5" s="23"/>
    </row>
    <row r="6" customFormat="false" ht="15" hidden="false" customHeight="true" outlineLevel="0" collapsed="false">
      <c r="A6" s="22"/>
      <c r="B6" s="14" t="s">
        <v>18</v>
      </c>
      <c r="C6" s="24" t="n">
        <v>832</v>
      </c>
      <c r="D6" s="24" t="n">
        <v>831</v>
      </c>
      <c r="E6" s="24" t="n">
        <v>865</v>
      </c>
      <c r="F6" s="24" t="n">
        <v>896</v>
      </c>
      <c r="G6" s="24" t="n">
        <v>991</v>
      </c>
      <c r="H6" s="24" t="n">
        <v>1061</v>
      </c>
      <c r="I6" s="24" t="n">
        <v>1066</v>
      </c>
      <c r="J6" s="24" t="n">
        <v>1085</v>
      </c>
      <c r="L6" s="23" t="n">
        <f aca="false">SUM(C6:J6)</f>
        <v>7627</v>
      </c>
    </row>
    <row r="7" customFormat="false" ht="15" hidden="false" customHeight="true" outlineLevel="0" collapsed="false">
      <c r="A7" s="22"/>
      <c r="B7" s="14" t="s">
        <v>19</v>
      </c>
      <c r="C7" s="25" t="n">
        <v>28720</v>
      </c>
      <c r="D7" s="25" t="n">
        <v>28657</v>
      </c>
      <c r="E7" s="25" t="n">
        <v>29558</v>
      </c>
      <c r="F7" s="25" t="n">
        <v>31260</v>
      </c>
      <c r="G7" s="25" t="n">
        <v>33893</v>
      </c>
      <c r="H7" s="25" t="n">
        <v>35556</v>
      </c>
      <c r="I7" s="25" t="n">
        <v>36141</v>
      </c>
      <c r="J7" s="25" t="n">
        <v>37048</v>
      </c>
      <c r="L7" s="23" t="n">
        <f aca="false">SUM(C7:J7)</f>
        <v>260833</v>
      </c>
    </row>
    <row r="8" customFormat="false" ht="15" hidden="false" customHeight="true" outlineLevel="0" collapsed="false">
      <c r="A8" s="22"/>
      <c r="B8" s="14"/>
      <c r="C8" s="13"/>
      <c r="D8" s="13"/>
      <c r="E8" s="13"/>
      <c r="F8" s="13"/>
      <c r="G8" s="13"/>
      <c r="H8" s="13"/>
      <c r="I8" s="13"/>
      <c r="J8" s="13"/>
      <c r="L8" s="23"/>
    </row>
    <row r="9" customFormat="false" ht="15" hidden="false" customHeight="true" outlineLevel="0" collapsed="false">
      <c r="A9" s="22"/>
      <c r="B9" s="14" t="s">
        <v>20</v>
      </c>
      <c r="C9" s="13" t="n">
        <f aca="false">ROUND(C7/C6,0)</f>
        <v>35</v>
      </c>
      <c r="D9" s="13" t="n">
        <f aca="false">ROUND(D7/D6,0)</f>
        <v>34</v>
      </c>
      <c r="E9" s="13" t="n">
        <f aca="false">ROUND(E7/E6,0)</f>
        <v>34</v>
      </c>
      <c r="F9" s="13" t="n">
        <f aca="false">ROUND(F7/F6,0)</f>
        <v>35</v>
      </c>
      <c r="G9" s="13" t="n">
        <f aca="false">ROUND(G7/G6,0)</f>
        <v>34</v>
      </c>
      <c r="H9" s="13" t="n">
        <f aca="false">ROUND(H7/H6,0)</f>
        <v>34</v>
      </c>
      <c r="I9" s="13" t="n">
        <f aca="false">ROUND(I7/I6,0)</f>
        <v>34</v>
      </c>
      <c r="J9" s="13" t="n">
        <f aca="false">ROUND(J7/J6,0)</f>
        <v>34</v>
      </c>
      <c r="L9" s="23" t="n">
        <f aca="false">ROUND(L7/L6,0)</f>
        <v>34</v>
      </c>
    </row>
    <row r="10" customFormat="false" ht="15" hidden="false" customHeight="true" outlineLevel="0" collapsed="false">
      <c r="A10" s="22"/>
      <c r="B10" s="14"/>
      <c r="C10" s="13"/>
      <c r="D10" s="13"/>
      <c r="E10" s="13"/>
      <c r="F10" s="13"/>
      <c r="G10" s="13"/>
      <c r="H10" s="13"/>
      <c r="I10" s="13"/>
      <c r="J10" s="13"/>
      <c r="L10" s="23"/>
    </row>
    <row r="11" customFormat="false" ht="15" hidden="false" customHeight="true" outlineLevel="0" collapsed="false">
      <c r="A11" s="22" t="s">
        <v>21</v>
      </c>
      <c r="B11" s="14"/>
      <c r="C11" s="13"/>
      <c r="D11" s="13"/>
      <c r="E11" s="13"/>
      <c r="F11" s="13"/>
      <c r="G11" s="13"/>
      <c r="H11" s="13"/>
      <c r="I11" s="13"/>
      <c r="J11" s="13"/>
      <c r="L11" s="23"/>
    </row>
    <row r="12" customFormat="false" ht="15" hidden="false" customHeight="true" outlineLevel="0" collapsed="false">
      <c r="A12" s="22"/>
      <c r="B12" s="14" t="s">
        <v>22</v>
      </c>
      <c r="C12" s="24" t="n">
        <v>160</v>
      </c>
      <c r="D12" s="24" t="n">
        <v>160</v>
      </c>
      <c r="E12" s="24" t="n">
        <v>143</v>
      </c>
      <c r="F12" s="24" t="n">
        <v>175</v>
      </c>
      <c r="G12" s="24" t="n">
        <v>167</v>
      </c>
      <c r="H12" s="24" t="n">
        <v>197</v>
      </c>
      <c r="I12" s="24" t="n">
        <v>185</v>
      </c>
      <c r="J12" s="24" t="n">
        <v>225</v>
      </c>
      <c r="L12" s="23" t="n">
        <f aca="false">SUM(C12:J12)</f>
        <v>1412</v>
      </c>
    </row>
    <row r="13" customFormat="false" ht="15" hidden="false" customHeight="true" outlineLevel="0" collapsed="false">
      <c r="A13" s="22"/>
      <c r="B13" s="14" t="s">
        <v>23</v>
      </c>
      <c r="C13" s="25" t="n">
        <v>24337</v>
      </c>
      <c r="D13" s="25" t="n">
        <v>23643</v>
      </c>
      <c r="E13" s="25" t="n">
        <v>21205</v>
      </c>
      <c r="F13" s="25" t="n">
        <v>26055</v>
      </c>
      <c r="G13" s="25" t="n">
        <v>23455</v>
      </c>
      <c r="H13" s="25" t="n">
        <v>28184</v>
      </c>
      <c r="I13" s="25" t="n">
        <v>25529</v>
      </c>
      <c r="J13" s="25" t="n">
        <v>32211</v>
      </c>
      <c r="L13" s="23" t="n">
        <f aca="false">SUM(C13:J13)</f>
        <v>204619</v>
      </c>
    </row>
    <row r="14" customFormat="false" ht="15" hidden="false" customHeight="true" outlineLevel="0" collapsed="false">
      <c r="A14" s="22"/>
      <c r="B14" s="14"/>
      <c r="C14" s="13"/>
      <c r="D14" s="13"/>
      <c r="E14" s="13"/>
      <c r="F14" s="13"/>
      <c r="G14" s="13"/>
      <c r="H14" s="13"/>
      <c r="I14" s="13"/>
      <c r="J14" s="13"/>
      <c r="L14" s="23"/>
    </row>
    <row r="15" customFormat="false" ht="15" hidden="false" customHeight="true" outlineLevel="0" collapsed="false">
      <c r="A15" s="22"/>
      <c r="B15" s="14" t="s">
        <v>24</v>
      </c>
      <c r="C15" s="13" t="n">
        <f aca="false">ROUND(C13/C12,0)</f>
        <v>152</v>
      </c>
      <c r="D15" s="13" t="n">
        <f aca="false">ROUND(D13/D12,0)</f>
        <v>148</v>
      </c>
      <c r="E15" s="13" t="n">
        <f aca="false">ROUND(E13/E12,0)</f>
        <v>148</v>
      </c>
      <c r="F15" s="13" t="n">
        <f aca="false">ROUND(F13/F12,0)</f>
        <v>149</v>
      </c>
      <c r="G15" s="13" t="n">
        <f aca="false">ROUND(G13/G12,0)</f>
        <v>140</v>
      </c>
      <c r="H15" s="13" t="n">
        <f aca="false">ROUND(H13/H12,0)</f>
        <v>143</v>
      </c>
      <c r="I15" s="13" t="n">
        <f aca="false">ROUND(I13/I12,0)</f>
        <v>138</v>
      </c>
      <c r="J15" s="13" t="n">
        <f aca="false">ROUND(J13/J12,0)</f>
        <v>143</v>
      </c>
      <c r="L15" s="23" t="n">
        <f aca="false">ROUND(L13/L12,0)</f>
        <v>145</v>
      </c>
    </row>
    <row r="16" customFormat="false" ht="15" hidden="false" customHeight="true" outlineLevel="0" collapsed="false">
      <c r="A16" s="22"/>
      <c r="B16" s="14"/>
      <c r="C16" s="13"/>
      <c r="D16" s="13"/>
      <c r="E16" s="13"/>
      <c r="F16" s="13"/>
      <c r="G16" s="13"/>
      <c r="H16" s="13"/>
      <c r="I16" s="13"/>
      <c r="J16" s="13"/>
      <c r="L16" s="23"/>
    </row>
    <row r="17" customFormat="false" ht="15" hidden="false" customHeight="true" outlineLevel="0" collapsed="false">
      <c r="A17" s="26"/>
      <c r="B17" s="14" t="s">
        <v>25</v>
      </c>
      <c r="C17" s="13"/>
      <c r="D17" s="27" t="n">
        <f aca="false">ROUND((D6/C6)-1,4)</f>
        <v>-0.0012</v>
      </c>
      <c r="E17" s="27" t="n">
        <f aca="false">ROUND((E6/D6)-1,4)</f>
        <v>0.0409</v>
      </c>
      <c r="F17" s="27" t="n">
        <f aca="false">ROUND((F6/E6)-1,4)</f>
        <v>0.0358</v>
      </c>
      <c r="G17" s="27" t="n">
        <f aca="false">ROUND((G6/F6)-1,4)</f>
        <v>0.106</v>
      </c>
      <c r="H17" s="27" t="n">
        <f aca="false">ROUND((H6/G6)-1,4)</f>
        <v>0.0706</v>
      </c>
      <c r="I17" s="27" t="n">
        <f aca="false">ROUND((I6/H6)-1,4)</f>
        <v>0.0047</v>
      </c>
      <c r="J17" s="27" t="n">
        <f aca="false">ROUND((J6/I6)-1,4)</f>
        <v>0.0178</v>
      </c>
      <c r="L17" s="23"/>
    </row>
    <row r="18" customFormat="false" ht="15" hidden="false" customHeight="true" outlineLevel="0" collapsed="false">
      <c r="A18" s="22"/>
      <c r="B18" s="14" t="s">
        <v>26</v>
      </c>
      <c r="C18" s="13"/>
      <c r="D18" s="27" t="n">
        <f aca="false">ROUND((D12/C12)-1,4)</f>
        <v>0</v>
      </c>
      <c r="E18" s="27" t="n">
        <f aca="false">ROUND((E12/D12)-1,4)</f>
        <v>-0.1063</v>
      </c>
      <c r="F18" s="27" t="n">
        <f aca="false">ROUND((F12/E12)-1,4)</f>
        <v>0.2238</v>
      </c>
      <c r="G18" s="27" t="n">
        <f aca="false">ROUND((G12/F12)-1,4)</f>
        <v>-0.0457</v>
      </c>
      <c r="H18" s="27" t="n">
        <f aca="false">ROUND((H12/G12)-1,4)</f>
        <v>0.1796</v>
      </c>
      <c r="I18" s="27" t="n">
        <f aca="false">ROUND((I12/H12)-1,4)</f>
        <v>-0.0609</v>
      </c>
      <c r="J18" s="27" t="n">
        <f aca="false">ROUND((J12/I12)-1,4)</f>
        <v>0.2162</v>
      </c>
      <c r="L18" s="23"/>
    </row>
    <row r="19" customFormat="false" ht="15" hidden="false" customHeight="true" outlineLevel="0" collapsed="false">
      <c r="A19" s="22"/>
      <c r="B19" s="14"/>
      <c r="C19" s="13"/>
      <c r="D19" s="13"/>
      <c r="E19" s="13"/>
      <c r="F19" s="13"/>
      <c r="G19" s="13"/>
      <c r="H19" s="13"/>
      <c r="I19" s="13"/>
      <c r="J19" s="13"/>
      <c r="L19" s="23"/>
    </row>
    <row r="20" customFormat="false" ht="15" hidden="false" customHeight="true" outlineLevel="0" collapsed="false">
      <c r="A20" s="26"/>
      <c r="B20" s="14" t="s">
        <v>27</v>
      </c>
      <c r="C20" s="28" t="n">
        <f aca="false">ROUND(C12/C6,4)</f>
        <v>0.1923</v>
      </c>
      <c r="D20" s="28" t="n">
        <f aca="false">ROUND(D12/D6,4)</f>
        <v>0.1925</v>
      </c>
      <c r="E20" s="28" t="n">
        <f aca="false">ROUND(E12/E6,4)</f>
        <v>0.1653</v>
      </c>
      <c r="F20" s="28" t="n">
        <f aca="false">ROUND(F12/F6,4)</f>
        <v>0.1953</v>
      </c>
      <c r="G20" s="28" t="n">
        <f aca="false">ROUND(G12/G6,4)</f>
        <v>0.1685</v>
      </c>
      <c r="H20" s="28" t="n">
        <f aca="false">ROUND(H12/H6,4)</f>
        <v>0.1857</v>
      </c>
      <c r="I20" s="28" t="n">
        <f aca="false">ROUND(I12/I6,4)</f>
        <v>0.1735</v>
      </c>
      <c r="J20" s="28" t="n">
        <f aca="false">ROUND(J12/J6,4)</f>
        <v>0.2074</v>
      </c>
      <c r="L20" s="23"/>
    </row>
    <row r="21" customFormat="false" ht="15" hidden="false" customHeight="true" outlineLevel="0" collapsed="false">
      <c r="A21" s="22"/>
      <c r="B21" s="14"/>
      <c r="C21" s="13"/>
      <c r="D21" s="13"/>
      <c r="E21" s="13"/>
      <c r="F21" s="13"/>
      <c r="G21" s="13"/>
      <c r="H21" s="13"/>
      <c r="I21" s="13"/>
      <c r="J21" s="13"/>
      <c r="L21" s="23"/>
    </row>
    <row r="22" customFormat="false" ht="15" hidden="false" customHeight="true" outlineLevel="0" collapsed="false">
      <c r="A22" s="29" t="s">
        <v>28</v>
      </c>
      <c r="B22" s="30"/>
      <c r="C22" s="31" t="n">
        <f aca="false">ROUND(C13/C7,4)</f>
        <v>0.8474</v>
      </c>
      <c r="D22" s="31" t="n">
        <f aca="false">ROUND(D13/D7,4)</f>
        <v>0.825</v>
      </c>
      <c r="E22" s="31" t="n">
        <f aca="false">ROUND(E13/E7,4)</f>
        <v>0.7174</v>
      </c>
      <c r="F22" s="31" t="n">
        <f aca="false">ROUND(F13/F7,4)</f>
        <v>0.8335</v>
      </c>
      <c r="G22" s="31" t="n">
        <f aca="false">ROUND(G13/G7,4)</f>
        <v>0.692</v>
      </c>
      <c r="H22" s="31" t="n">
        <f aca="false">ROUND(H13/H7,4)</f>
        <v>0.7927</v>
      </c>
      <c r="I22" s="31" t="n">
        <f aca="false">ROUND(I13/I7,4)</f>
        <v>0.7064</v>
      </c>
      <c r="J22" s="31" t="n">
        <f aca="false">ROUND(J13/J7,4)</f>
        <v>0.8694</v>
      </c>
      <c r="L22" s="32" t="n">
        <f aca="false">ROUND(L13/L7,4)</f>
        <v>0.7845</v>
      </c>
    </row>
    <row r="23" customFormat="false" ht="15" hidden="false" customHeight="true" outlineLevel="0" collapsed="false">
      <c r="A23" s="26"/>
      <c r="B23" s="14" t="s">
        <v>29</v>
      </c>
      <c r="C23" s="13"/>
      <c r="D23" s="31" t="n">
        <f aca="false">ROUND((D13/AVERAGE(C7:D7)),4)</f>
        <v>0.8241</v>
      </c>
      <c r="E23" s="31" t="n">
        <f aca="false">ROUND((E13/AVERAGE(D7:E7)),4)</f>
        <v>0.7285</v>
      </c>
      <c r="F23" s="31" t="n">
        <f aca="false">ROUND((F13/AVERAGE(E7:F7)),4)</f>
        <v>0.8568</v>
      </c>
      <c r="G23" s="31" t="n">
        <f aca="false">ROUND((G13/AVERAGE(F7:G7)),4)</f>
        <v>0.72</v>
      </c>
      <c r="H23" s="31" t="n">
        <f aca="false">ROUND((H13/AVERAGE(G7:H7)),4)</f>
        <v>0.8116</v>
      </c>
      <c r="I23" s="31" t="n">
        <f aca="false">ROUND((I13/AVERAGE(H7:I7)),4)</f>
        <v>0.7121</v>
      </c>
      <c r="J23" s="31" t="n">
        <f aca="false">ROUND((J13/AVERAGE(I7:J7)),4)</f>
        <v>0.8802</v>
      </c>
      <c r="L23" s="23"/>
    </row>
    <row r="24" customFormat="false" ht="15" hidden="false" customHeight="true" outlineLevel="0" collapsed="false">
      <c r="A24" s="26"/>
      <c r="B24" s="14" t="s">
        <v>30</v>
      </c>
      <c r="C24" s="13"/>
      <c r="D24" s="13"/>
      <c r="E24" s="31" t="n">
        <f aca="false">ROUND((E13/AVERAGE(C7:E7)),4)</f>
        <v>0.7318</v>
      </c>
      <c r="F24" s="31" t="n">
        <f aca="false">ROUND((F13/AVERAGE(D7:F7)),4)</f>
        <v>0.8736</v>
      </c>
      <c r="G24" s="31" t="n">
        <f aca="false">ROUND((G13/AVERAGE(E7:G7)),4)</f>
        <v>0.7429</v>
      </c>
      <c r="H24" s="31" t="n">
        <f aca="false">ROUND((H13/AVERAGE(F7:H7)),4)</f>
        <v>0.8396</v>
      </c>
      <c r="I24" s="31" t="n">
        <f aca="false">ROUND((I13/AVERAGE(G7:I7)),4)</f>
        <v>0.7253</v>
      </c>
      <c r="J24" s="31" t="n">
        <f aca="false">ROUND((J13/AVERAGE(H7:J7)),4)</f>
        <v>0.8886</v>
      </c>
      <c r="L24" s="23"/>
    </row>
    <row r="25" customFormat="false" ht="15" hidden="false" customHeight="true" outlineLevel="0" collapsed="false">
      <c r="A25" s="26"/>
      <c r="B25" s="14" t="s">
        <v>31</v>
      </c>
      <c r="C25" s="13"/>
      <c r="D25" s="13"/>
      <c r="E25" s="13"/>
      <c r="F25" s="31" t="n">
        <f aca="false">ROUND((F13/AVERAGE(C7:F7)),4)</f>
        <v>0.8818</v>
      </c>
      <c r="G25" s="31" t="n">
        <f aca="false">ROUND((G13/AVERAGE(D7:G7)),4)</f>
        <v>0.7605</v>
      </c>
      <c r="H25" s="31" t="n">
        <f aca="false">ROUND((H13/AVERAGE(E7:H7)),4)</f>
        <v>0.8654</v>
      </c>
      <c r="I25" s="31" t="n">
        <f aca="false">ROUND((I13/AVERAGE(F7:I7)),4)</f>
        <v>0.7462</v>
      </c>
      <c r="J25" s="31" t="n">
        <f aca="false">ROUND((J13/AVERAGE(G7:J7)),4)</f>
        <v>0.9033</v>
      </c>
      <c r="L25" s="23"/>
    </row>
    <row r="26" customFormat="false" ht="15" hidden="false" customHeight="true" outlineLevel="0" collapsed="false">
      <c r="A26" s="22" t="s">
        <v>32</v>
      </c>
      <c r="B26" s="12"/>
      <c r="C26" s="13"/>
      <c r="D26" s="13"/>
      <c r="E26" s="13"/>
      <c r="F26" s="13"/>
      <c r="G26" s="13"/>
      <c r="H26" s="13"/>
      <c r="I26" s="13"/>
      <c r="J26" s="13"/>
      <c r="L26" s="23"/>
    </row>
    <row r="27" customFormat="false" ht="15" hidden="false" customHeight="true" outlineLevel="0" collapsed="false">
      <c r="A27" s="33" t="s">
        <v>33</v>
      </c>
      <c r="B27" s="33"/>
      <c r="C27" s="34" t="n">
        <v>6810</v>
      </c>
      <c r="D27" s="34" t="n">
        <v>8658</v>
      </c>
      <c r="E27" s="34" t="n">
        <v>6735</v>
      </c>
      <c r="F27" s="34" t="n">
        <v>6320</v>
      </c>
      <c r="G27" s="34" t="n">
        <v>7337</v>
      </c>
      <c r="H27" s="34" t="n">
        <v>6473</v>
      </c>
      <c r="I27" s="34" t="n">
        <v>8957</v>
      </c>
      <c r="J27" s="34" t="n">
        <v>9215</v>
      </c>
      <c r="K27" s="35"/>
      <c r="L27" s="36"/>
    </row>
    <row r="28" customFormat="false" ht="15" hidden="false" customHeight="true" outlineLevel="0" collapsed="false">
      <c r="A28" s="33" t="s">
        <v>34</v>
      </c>
      <c r="B28" s="33"/>
      <c r="C28" s="34" t="n">
        <v>102</v>
      </c>
      <c r="D28" s="34" t="n">
        <v>116</v>
      </c>
      <c r="E28" s="34" t="n">
        <v>93</v>
      </c>
      <c r="F28" s="34" t="n">
        <v>91</v>
      </c>
      <c r="G28" s="34" t="n">
        <v>80</v>
      </c>
      <c r="H28" s="34" t="n">
        <v>82</v>
      </c>
      <c r="I28" s="34" t="n">
        <v>118</v>
      </c>
      <c r="J28" s="34" t="n">
        <v>113</v>
      </c>
      <c r="K28" s="35"/>
      <c r="L28" s="36"/>
    </row>
    <row r="29" customFormat="false" ht="15" hidden="false" customHeight="true" outlineLevel="0" collapsed="false">
      <c r="A29" s="37"/>
      <c r="B29" s="38"/>
      <c r="C29" s="39"/>
      <c r="D29" s="39"/>
      <c r="E29" s="39"/>
      <c r="F29" s="39"/>
      <c r="G29" s="39"/>
      <c r="H29" s="39"/>
      <c r="I29" s="39"/>
      <c r="J29" s="39"/>
      <c r="K29" s="35"/>
      <c r="L29" s="36"/>
    </row>
    <row r="30" customFormat="false" ht="15" hidden="false" customHeight="true" outlineLevel="0" collapsed="false">
      <c r="A30" s="33" t="s">
        <v>35</v>
      </c>
      <c r="B30" s="33"/>
      <c r="C30" s="39" t="n">
        <f aca="false">ROUND((C27/C28),2)</f>
        <v>66.76</v>
      </c>
      <c r="D30" s="39" t="n">
        <f aca="false">ROUND((D27/D28),2)</f>
        <v>74.64</v>
      </c>
      <c r="E30" s="39" t="n">
        <f aca="false">ROUND((E27/E28),2)</f>
        <v>72.42</v>
      </c>
      <c r="F30" s="39" t="n">
        <f aca="false">ROUND((F27/F28),2)</f>
        <v>69.45</v>
      </c>
      <c r="G30" s="39" t="n">
        <f aca="false">ROUND((G27/G28),2)</f>
        <v>91.71</v>
      </c>
      <c r="H30" s="39" t="n">
        <f aca="false">ROUND((H27/H28),2)</f>
        <v>78.94</v>
      </c>
      <c r="I30" s="39" t="n">
        <f aca="false">ROUND((I27/I28),2)</f>
        <v>75.91</v>
      </c>
      <c r="J30" s="39" t="n">
        <f aca="false">ROUND((J27/J28),2)</f>
        <v>81.55</v>
      </c>
      <c r="K30" s="35"/>
      <c r="L30" s="36" t="n">
        <f aca="false">ROUND( SUMIF(C30:J30, "&gt;0") / COUNTIF(C30:J30, "&gt;0"),2)</f>
        <v>76.42</v>
      </c>
    </row>
    <row r="31" customFormat="false" ht="15" hidden="false" customHeight="true" outlineLevel="0" collapsed="false">
      <c r="A31" s="37"/>
      <c r="B31" s="38"/>
      <c r="C31" s="39"/>
      <c r="D31" s="39"/>
      <c r="E31" s="39"/>
      <c r="F31" s="39"/>
      <c r="G31" s="39"/>
      <c r="H31" s="39"/>
      <c r="I31" s="39"/>
      <c r="J31" s="39"/>
      <c r="K31" s="35"/>
      <c r="L31" s="36"/>
    </row>
    <row r="32" customFormat="false" ht="15" hidden="false" customHeight="true" outlineLevel="0" collapsed="false">
      <c r="A32" s="26"/>
      <c r="B32" s="14" t="s">
        <v>36</v>
      </c>
      <c r="C32" s="13" t="n">
        <f aca="false">ROUND((C30/C15),3)</f>
        <v>0.439</v>
      </c>
      <c r="D32" s="13" t="n">
        <f aca="false">ROUND((D30/D15),3)</f>
        <v>0.504</v>
      </c>
      <c r="E32" s="13" t="n">
        <f aca="false">ROUND((E30/E15),3)</f>
        <v>0.489</v>
      </c>
      <c r="F32" s="13" t="n">
        <f aca="false">ROUND((F30/F15),3)</f>
        <v>0.466</v>
      </c>
      <c r="G32" s="13" t="n">
        <f aca="false">ROUND((G30/G15),3)</f>
        <v>0.655</v>
      </c>
      <c r="H32" s="13" t="n">
        <f aca="false">ROUND((H30/H15),3)</f>
        <v>0.552</v>
      </c>
      <c r="I32" s="13" t="n">
        <f aca="false">ROUND((I30/I15),3)</f>
        <v>0.55</v>
      </c>
      <c r="J32" s="13" t="n">
        <f aca="false">ROUND((J30/J15),3)</f>
        <v>0.57</v>
      </c>
      <c r="L32" s="23" t="n">
        <f aca="false">ROUND( SUMIF(C32:J32, "&gt;0") / COUNTIF(C32:J32, "&gt;0"),3)</f>
        <v>0.528</v>
      </c>
    </row>
    <row r="33" customFormat="false" ht="15" hidden="false" customHeight="true" outlineLevel="0" collapsed="false">
      <c r="A33" s="22"/>
      <c r="B33" s="14"/>
      <c r="C33" s="13"/>
      <c r="D33" s="13"/>
      <c r="E33" s="13"/>
      <c r="F33" s="13"/>
      <c r="G33" s="13"/>
      <c r="H33" s="13"/>
      <c r="I33" s="13"/>
      <c r="J33" s="13"/>
      <c r="L33" s="23"/>
    </row>
    <row r="34" customFormat="false" ht="15" hidden="false" customHeight="true" outlineLevel="0" collapsed="false">
      <c r="A34" s="40" t="s">
        <v>37</v>
      </c>
      <c r="B34" s="41"/>
      <c r="C34" s="42" t="n">
        <f aca="false">ROUND((C13/(C13+((C7-C13)/C32))),4)</f>
        <v>0.7091</v>
      </c>
      <c r="D34" s="42" t="n">
        <f aca="false">ROUND((D13/(D13+((D7-D13)/D32))),4)</f>
        <v>0.7038</v>
      </c>
      <c r="E34" s="42" t="n">
        <f aca="false">ROUND((E13/(E13+((E7-E13)/E32))),4)</f>
        <v>0.5538</v>
      </c>
      <c r="F34" s="42" t="n">
        <f aca="false">ROUND((F13/(F13+((F7-F13)/F32))),4)</f>
        <v>0.6999</v>
      </c>
      <c r="G34" s="42" t="n">
        <f aca="false">ROUND((G13/(G13+((G7-G13)/G32))),4)</f>
        <v>0.5954</v>
      </c>
      <c r="H34" s="42" t="n">
        <f aca="false">ROUND((H13/(H13+((H7-H13)/H32))),4)</f>
        <v>0.6785</v>
      </c>
      <c r="I34" s="42" t="n">
        <f aca="false">ROUND((I13/(I13+((I7-I13)/I32))),4)</f>
        <v>0.5695</v>
      </c>
      <c r="J34" s="42" t="n">
        <f aca="false">ROUND((J13/(J13+((J7-J13)/J32))),4)</f>
        <v>0.7915</v>
      </c>
      <c r="L34" s="43" t="n">
        <f aca="false">ROUND( SUMIF(C34:J34, "&gt;0") / COUNTIF(C34:J34, "&gt;0"),2)</f>
        <v>0.66</v>
      </c>
    </row>
    <row r="35" customFormat="false" ht="15" hidden="false" customHeight="true" outlineLevel="0" collapsed="false">
      <c r="A35" s="26"/>
      <c r="B35" s="14" t="s">
        <v>38</v>
      </c>
      <c r="C35" s="13"/>
      <c r="D35" s="42" t="n">
        <f aca="false">ROUND(D13/(D13+(AVERAGE(C7:D7)-D13)/D32),4)</f>
        <v>0.7025</v>
      </c>
      <c r="E35" s="42" t="n">
        <f aca="false">ROUND(E13/(E13+(AVERAGE(D7:E7)-E13)/E32),4)</f>
        <v>0.5675</v>
      </c>
      <c r="F35" s="42" t="n">
        <f aca="false">ROUND(F13/(F13+(AVERAGE(E7:F7)-F13)/F32),4)</f>
        <v>0.7361</v>
      </c>
      <c r="G35" s="42" t="n">
        <f aca="false">ROUND(G13/(G13+(AVERAGE(F7:G7)-G13)/G32),4)</f>
        <v>0.6275</v>
      </c>
      <c r="H35" s="42" t="n">
        <f aca="false">ROUND(H13/(H13+(AVERAGE(G7:H7)-H13)/H32),4)</f>
        <v>0.704</v>
      </c>
      <c r="I35" s="42" t="n">
        <f aca="false">ROUND(I13/(I13+(AVERAGE(H7:I7)-I13)/I32),4)</f>
        <v>0.5764</v>
      </c>
      <c r="J35" s="42" t="n">
        <f aca="false">ROUND(J13/(J13+(AVERAGE(I7:J7)-J13)/J32),4)</f>
        <v>0.8073</v>
      </c>
      <c r="L35" s="23"/>
    </row>
    <row r="36" customFormat="false" ht="15" hidden="false" customHeight="true" outlineLevel="0" collapsed="false">
      <c r="A36" s="26"/>
      <c r="B36" s="14" t="s">
        <v>39</v>
      </c>
      <c r="C36" s="13"/>
      <c r="D36" s="13"/>
      <c r="E36" s="42" t="n">
        <f aca="false">ROUND(E13/(E13+(AVERAGE(C7:E7)-E13)/E32),4)</f>
        <v>0.5715</v>
      </c>
      <c r="F36" s="42" t="n">
        <f aca="false">ROUND(F13/(F13+(AVERAGE(D7:F7)-F13)/F32),4)</f>
        <v>0.7631</v>
      </c>
      <c r="G36" s="42" t="n">
        <f aca="false">ROUND(G13/(G13+(AVERAGE(E7:G7)-G13)/G32),4)</f>
        <v>0.6543</v>
      </c>
      <c r="H36" s="42" t="n">
        <f aca="false">ROUND(H13/(H13+(AVERAGE(F7:H7)-H13)/H32),4)</f>
        <v>0.7428</v>
      </c>
      <c r="I36" s="42" t="n">
        <f aca="false">ROUND(I13/(I13+(AVERAGE(G7:I7)-I13)/I32),4)</f>
        <v>0.5922</v>
      </c>
      <c r="J36" s="42" t="n">
        <f aca="false">ROUND(J13/(J13+(AVERAGE(H7:J7)-J13)/J32),4)</f>
        <v>0.8197</v>
      </c>
      <c r="L36" s="23"/>
    </row>
    <row r="37" customFormat="false" ht="15" hidden="false" customHeight="true" outlineLevel="0" collapsed="false">
      <c r="A37" s="26"/>
      <c r="B37" s="14" t="s">
        <v>40</v>
      </c>
      <c r="C37" s="13"/>
      <c r="D37" s="13"/>
      <c r="E37" s="13"/>
      <c r="F37" s="42" t="n">
        <f aca="false">ROUND(F13/(F13+(AVERAGE(C7:F7)-F13)/F32),4)</f>
        <v>0.7765</v>
      </c>
      <c r="G37" s="42" t="n">
        <f aca="false">ROUND(G13/(G13+(AVERAGE(D7:G7)-G13)/G32),4)</f>
        <v>0.6753</v>
      </c>
      <c r="H37" s="42" t="n">
        <f aca="false">ROUND(H13/(H13+(AVERAGE(E7:H7)-H13)/H32),4)</f>
        <v>0.7802</v>
      </c>
      <c r="I37" s="42" t="n">
        <f aca="false">ROUND(I13/(I13+(AVERAGE(F7:I7)-I13)/I32),4)</f>
        <v>0.6179</v>
      </c>
      <c r="J37" s="42" t="n">
        <f aca="false">ROUND(J13/(J13+(AVERAGE(G7:J7)-J13)/J32),4)</f>
        <v>0.8419</v>
      </c>
      <c r="L37" s="23"/>
    </row>
    <row r="38" customFormat="false" ht="16" hidden="false" customHeight="true" outlineLevel="0" collapsed="false">
      <c r="A38" s="44"/>
      <c r="B38" s="45" t="s">
        <v>41</v>
      </c>
      <c r="C38" s="46"/>
      <c r="D38" s="46"/>
      <c r="E38" s="46"/>
      <c r="F38" s="46"/>
      <c r="G38" s="47" t="n">
        <f aca="false">ROUND(G13/(G13+(AVERAGE(C7:G7)-G13)/G32),4)</f>
        <v>0.6881</v>
      </c>
      <c r="H38" s="47" t="n">
        <f aca="false">ROUND(H13/(H13+(AVERAGE(D7:H7)-H13)/H32),4)</f>
        <v>0.8121</v>
      </c>
      <c r="I38" s="47" t="n">
        <f aca="false">ROUND(I13/(I13+(AVERAGE(E7:I7)-I13)/I32),4)</f>
        <v>0.6443</v>
      </c>
      <c r="J38" s="47" t="n">
        <f aca="false">ROUND(J13/(J13+(AVERAGE(F7:J7)-J13)/J32),4)</f>
        <v>0.8773</v>
      </c>
      <c r="K38" s="48"/>
      <c r="L38" s="49"/>
    </row>
    <row r="39" customFormat="false" ht="15" hidden="false" customHeight="true" outlineLevel="0" collapsed="false">
      <c r="A39" s="14"/>
      <c r="B39" s="12"/>
      <c r="C39" s="13"/>
      <c r="D39" s="13"/>
      <c r="E39" s="13"/>
      <c r="F39" s="13"/>
      <c r="G39" s="13"/>
      <c r="H39" s="13"/>
      <c r="I39" s="13"/>
      <c r="J39" s="13"/>
      <c r="L39" s="13"/>
    </row>
    <row r="40" customFormat="false" ht="15" hidden="false" customHeight="true" outlineLevel="0" collapsed="false">
      <c r="A40" s="14"/>
      <c r="B40" s="12"/>
      <c r="C40" s="25" t="s">
        <v>8</v>
      </c>
      <c r="D40" s="25" t="s">
        <v>9</v>
      </c>
      <c r="E40" s="25" t="s">
        <v>10</v>
      </c>
      <c r="F40" s="25" t="s">
        <v>11</v>
      </c>
      <c r="G40" s="25" t="s">
        <v>12</v>
      </c>
      <c r="H40" s="25" t="s">
        <v>13</v>
      </c>
      <c r="I40" s="25" t="s">
        <v>14</v>
      </c>
      <c r="J40" s="25" t="s">
        <v>15</v>
      </c>
      <c r="L40" s="13"/>
    </row>
    <row r="41" customFormat="false" ht="15" hidden="false" customHeight="true" outlineLevel="0" collapsed="false">
      <c r="A41" s="50"/>
      <c r="B41" s="14" t="s">
        <v>42</v>
      </c>
      <c r="C41" s="51" t="n">
        <v>0.69</v>
      </c>
      <c r="D41" s="51" t="n">
        <v>0.61</v>
      </c>
      <c r="E41" s="51" t="n">
        <v>0.62</v>
      </c>
      <c r="F41" s="51" t="n">
        <v>0.58</v>
      </c>
      <c r="G41" s="51" t="n">
        <v>0.59</v>
      </c>
      <c r="H41" s="51" t="n">
        <v>0.54</v>
      </c>
      <c r="I41" s="51"/>
      <c r="J41" s="51"/>
      <c r="L41" s="52" t="n">
        <f aca="false">ROUND( SUMIF(C41:J41, "&gt;0") / COUNTIF(C41:J41, "&gt;0"),4)</f>
        <v>0.605</v>
      </c>
    </row>
    <row r="42" customFormat="false" ht="15" hidden="false" customHeight="true" outlineLevel="0" collapsed="false">
      <c r="A42" s="14"/>
      <c r="B42" s="14" t="s">
        <v>43</v>
      </c>
      <c r="C42" s="53" t="n">
        <v>103</v>
      </c>
      <c r="D42" s="53" t="n">
        <v>80</v>
      </c>
      <c r="E42" s="53" t="n">
        <v>91</v>
      </c>
      <c r="F42" s="53" t="n">
        <v>84</v>
      </c>
      <c r="G42" s="53" t="n">
        <v>91</v>
      </c>
      <c r="H42" s="53" t="n">
        <v>83</v>
      </c>
      <c r="I42" s="53"/>
      <c r="J42" s="53"/>
      <c r="L42" s="9" t="n">
        <f aca="false">SUM(C42:J42)</f>
        <v>532</v>
      </c>
    </row>
    <row r="43" customFormat="false" ht="15" hidden="false" customHeight="true" outlineLevel="0" collapsed="false">
      <c r="A43" s="54"/>
      <c r="B43" s="14" t="s">
        <v>44</v>
      </c>
      <c r="C43" s="53" t="n">
        <v>150</v>
      </c>
      <c r="D43" s="53" t="n">
        <v>131</v>
      </c>
      <c r="E43" s="53" t="n">
        <v>146</v>
      </c>
      <c r="F43" s="53" t="n">
        <v>145</v>
      </c>
      <c r="G43" s="53" t="n">
        <v>155</v>
      </c>
      <c r="H43" s="53" t="n">
        <v>153</v>
      </c>
      <c r="I43" s="53"/>
      <c r="J43" s="53"/>
      <c r="L43" s="9" t="n">
        <f aca="false">SUM(C43:J43)</f>
        <v>880</v>
      </c>
    </row>
    <row r="44" customFormat="false" ht="15" hidden="false" customHeight="true" outlineLevel="0" collapsed="false">
      <c r="B44" s="14" t="s">
        <v>45</v>
      </c>
      <c r="C44" s="55" t="n">
        <f aca="false">C42/C12</f>
        <v>0.64375</v>
      </c>
      <c r="D44" s="55" t="n">
        <f aca="false">D42/D12</f>
        <v>0.5</v>
      </c>
      <c r="E44" s="55" t="n">
        <f aca="false">E42/E12</f>
        <v>0.63636363636364</v>
      </c>
      <c r="F44" s="55" t="n">
        <f aca="false">F42/F12</f>
        <v>0.48</v>
      </c>
      <c r="G44" s="55" t="n">
        <f aca="false">G42/G12</f>
        <v>0.54491017964072</v>
      </c>
      <c r="H44" s="55" t="n">
        <f aca="false">H42/H12</f>
        <v>0.42131979695431</v>
      </c>
      <c r="I44" s="55" t="n">
        <f aca="false">I42/I12</f>
        <v>0</v>
      </c>
      <c r="J44" s="55" t="n">
        <f aca="false">J42/J12</f>
        <v>0</v>
      </c>
      <c r="L44" s="56" t="n">
        <f aca="false">ROUND( SUMIF(C44:J44, "&gt;0") / COUNTIF(C44:J44, "&gt;0"),4)</f>
        <v>0.5377</v>
      </c>
    </row>
  </sheetData>
  <mergeCells count="3">
    <mergeCell ref="A27:B27"/>
    <mergeCell ref="A28:B28"/>
    <mergeCell ref="A30:B30"/>
  </mergeCells>
  <printOptions headings="false" gridLines="false" gridLinesSet="true" horizontalCentered="false" verticalCentered="false"/>
  <pageMargins left="0.7" right="0.7"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&amp;C&amp;"Calibri,Bold"&amp;18Graduation Rate Dashboard</oddHeader>
    <oddFooter>&amp;C© 2015 WASC Senior College and University Commission&amp;RLast updated: February 4, 2015</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LibreOffice/5.1.6.2$Linux_X86_64 LibreOffice_project/10m0$Build-2</Application>
  <Company>WASC Senior College and University Commission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2014-09-26T21:33:12Z</dcterms:created>
  <dc:creator>PHPExcel</dc:creator>
  <dc:description>For more information please visit:_x000d__x000d_http://www.wascsenior.org/resources/about-undergraduate-student-success-and-graduation-rate-dashboard-pilot</dc:description>
  <dc:language>en-US</dc:language>
  <cp:lastModifiedBy/>
  <dcterms:modified xsi:type="dcterms:W3CDTF">2016-05-24T10:31:53Z</dcterms:modified>
  <cp:revision>0</cp:revision>
  <dc:subject/>
  <dc:title>WSCUC Graduation Rate Dashboard Template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WASC Senior College and University Commission</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